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35" windowHeight="12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<sst xmlns="http://schemas.openxmlformats.org/spreadsheetml/2006/main" count="117" uniqueCount="71">
  <si>
    <t>№ пп</t>
  </si>
  <si>
    <t>Наименование мероприятий</t>
  </si>
  <si>
    <t>Ед. изм.</t>
  </si>
  <si>
    <t>Кол-во</t>
  </si>
  <si>
    <t>Источник финансирования</t>
  </si>
  <si>
    <r>
      <t>I. КАПИТАЛЬНЫЙ РЕМОНТ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ОСНОВНОГО ОБОРУДОВАНИЯ</t>
    </r>
  </si>
  <si>
    <t>Капитальный ремонт КЛ – 10 кВ</t>
  </si>
  <si>
    <t>1.1.</t>
  </si>
  <si>
    <t>км</t>
  </si>
  <si>
    <t>I-III кв</t>
  </si>
  <si>
    <t>За счет собственных средств</t>
  </si>
  <si>
    <t>Итого:</t>
  </si>
  <si>
    <t>Капитальный ремонт КЛ - 0,4 кВ</t>
  </si>
  <si>
    <t>2.1.</t>
  </si>
  <si>
    <t xml:space="preserve">Капитальный ремонт ВЛ-0,4кВ </t>
  </si>
  <si>
    <t>3.1.</t>
  </si>
  <si>
    <t>I-II кв</t>
  </si>
  <si>
    <t>Капитальный ремонт ВЛ-10кВ</t>
  </si>
  <si>
    <t>II кв</t>
  </si>
  <si>
    <t>Капитальный  ремонт ТП-10/0,4 кВ</t>
  </si>
  <si>
    <t>5.1.</t>
  </si>
  <si>
    <t>шт</t>
  </si>
  <si>
    <t>II -III кв</t>
  </si>
  <si>
    <t>5.2.</t>
  </si>
  <si>
    <t>I -III кв</t>
  </si>
  <si>
    <t>-«-</t>
  </si>
  <si>
    <t>II-III кв</t>
  </si>
  <si>
    <t>Итого по   капитальному ремонту строительной части объектов МПАЭС, т.руб.</t>
  </si>
  <si>
    <t>III. РЕКОНСТРУКЦИЯ ОСНОВНОГО ОБОРУДОВАНИЯ</t>
  </si>
  <si>
    <t>Реконструкция   РП-10 кВ и ТП-10/0,4 кВ</t>
  </si>
  <si>
    <t>яч.</t>
  </si>
  <si>
    <t>Реконструкция ВЛ-0,4кВ</t>
  </si>
  <si>
    <t>Главный инженер МП «АЭС»</t>
  </si>
  <si>
    <t>Директор МП «АЭС»</t>
  </si>
  <si>
    <t>Срок выполнения</t>
  </si>
  <si>
    <t>___________ В.В. Марков</t>
  </si>
  <si>
    <t>УТВЕРЖДАЮ:</t>
  </si>
  <si>
    <t>Затраты, тыс. руб.</t>
  </si>
  <si>
    <t xml:space="preserve">Ремонт строительной части ТП-10/0,4 кВ </t>
  </si>
  <si>
    <t xml:space="preserve">ИТОГО по  капитальному ремонту основного оборудования т. руб. </t>
  </si>
  <si>
    <t>Всего по реконструкции  основного оборудования, т. руб.</t>
  </si>
  <si>
    <t>1.1</t>
  </si>
  <si>
    <t>1.2</t>
  </si>
  <si>
    <t>2.1</t>
  </si>
  <si>
    <t>4.1</t>
  </si>
  <si>
    <t>3.1</t>
  </si>
  <si>
    <t>Реконструкция ВЛ-10кВ</t>
  </si>
  <si>
    <t>Реконструкция КЛ-10 кВ (прокладка новых КЛ 10 кВ взамен существующих)</t>
  </si>
  <si>
    <t>Первый зам. директора -</t>
  </si>
  <si>
    <t>главный инженер</t>
  </si>
  <si>
    <t>В.В. Кранин</t>
  </si>
  <si>
    <t xml:space="preserve">Всего по кап. ремонту, реконструкции и замене разделы  I-III т.руб. </t>
  </si>
  <si>
    <t xml:space="preserve">ВСЕГО по  капитальному ремонту оборудования и строительной части ТП-10/0,4 кВ  т. руб. </t>
  </si>
  <si>
    <t>II. КАПИТАЛЬНЫЙ РЕМОНТ СТРОИТЕЛЬНОЙ ЧАСТИ ОБЪЕКТОВ  МП "АЭС"</t>
  </si>
  <si>
    <t>план</t>
  </si>
  <si>
    <t xml:space="preserve"> выполнения мероприятий по подготовке  объектов к работе в зимних условиях 2015-2016 гг.</t>
  </si>
  <si>
    <t xml:space="preserve">Муниципального предприятия г. Абакана «Абаканские  электрические сети» </t>
  </si>
  <si>
    <t>ПЛАН</t>
  </si>
  <si>
    <t xml:space="preserve">Восстановление   КЛ-10 кВ, поврежденных в течение 2015 –2016гг : </t>
  </si>
  <si>
    <t>Восстановление  КЛ-0,4 кВ поврежденных в течение 2015–2016гг.</t>
  </si>
  <si>
    <t>ТП-454 ф.3; ТП-446 ф.4; ТП-511 ф.1.2; ТП-564 ф.4</t>
  </si>
  <si>
    <t>ф.22/54-194</t>
  </si>
  <si>
    <t>ф.28/12-535</t>
  </si>
  <si>
    <t>ТП-389 ф.10</t>
  </si>
  <si>
    <t>РП-8-ТП-167; ТП-239-ТП-241</t>
  </si>
  <si>
    <t>Монтаж микропроцесорной защиты (Типа БМРЗ-100) РТП-22</t>
  </si>
  <si>
    <t>Капитальный ремонт трансформаторов 400</t>
  </si>
  <si>
    <t xml:space="preserve">«___» __________ 201_ г. </t>
  </si>
  <si>
    <t>Замена МТП и старых КТП на новые КТП         (90, 359, 464)</t>
  </si>
  <si>
    <t>Зам. начальника ПТО</t>
  </si>
  <si>
    <t>О.С. Арапаева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</si>
</sst>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center" wrapText="1"/>
    </xf>
    <xf numFmtId="0" fontId="42" fillId="33" borderId="10" xfId="0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horizontal="right" vertical="top" wrapText="1"/>
    </xf>
    <xf numFmtId="0" fontId="42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2" fillId="0" borderId="0" xfId="0" applyFont="1" applyAlignment="1">
      <alignment horizontal="right" indent="15"/>
    </xf>
    <xf numFmtId="0" fontId="42" fillId="0" borderId="0" xfId="0" applyFont="1" applyAlignment="1">
      <alignment horizontal="right"/>
    </xf>
    <xf numFmtId="0" fontId="41" fillId="0" borderId="10" xfId="0" applyFont="1" applyBorder="1" applyAlignment="1">
      <alignment horizontal="right" vertical="top" wrapText="1"/>
    </xf>
    <xf numFmtId="0" fontId="41" fillId="0" borderId="10" xfId="0" applyFont="1" applyBorder="1" applyAlignment="1">
      <alignment horizontal="right" wrapText="1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indent="5"/>
    </xf>
    <xf numFmtId="0" fontId="43" fillId="0" borderId="0" xfId="0" applyFont="1" applyAlignment="1">
      <alignment horizontal="right"/>
    </xf>
    <xf numFmtId="2" fontId="41" fillId="0" borderId="10" xfId="0" applyNumberFormat="1" applyFont="1" applyBorder="1" applyAlignment="1">
      <alignment horizontal="center" wrapText="1"/>
    </xf>
    <xf numFmtId="0" fontId="41" fillId="35" borderId="10" xfId="0" applyFont="1" applyFill="1" applyBorder="1" applyAlignment="1">
      <alignment horizontal="right" vertical="top" wrapText="1"/>
    </xf>
    <xf numFmtId="0" fontId="42" fillId="35" borderId="10" xfId="0" applyFont="1" applyFill="1" applyBorder="1" applyAlignment="1">
      <alignment horizontal="right" vertical="top" wrapText="1"/>
    </xf>
    <xf numFmtId="0" fontId="41" fillId="35" borderId="10" xfId="0" applyFont="1" applyFill="1" applyBorder="1" applyAlignment="1">
      <alignment horizontal="center" vertical="top" wrapText="1"/>
    </xf>
    <xf numFmtId="0" fontId="42" fillId="35" borderId="10" xfId="0" applyFont="1" applyFill="1" applyBorder="1" applyAlignment="1">
      <alignment horizontal="center" vertical="top" wrapText="1"/>
    </xf>
    <xf numFmtId="0" fontId="42" fillId="35" borderId="10" xfId="0" applyFont="1" applyFill="1" applyBorder="1" applyAlignment="1">
      <alignment horizontal="center" wrapText="1"/>
    </xf>
    <xf numFmtId="0" fontId="41" fillId="35" borderId="10" xfId="0" applyFont="1" applyFill="1" applyBorder="1" applyAlignment="1">
      <alignment vertical="top" wrapText="1"/>
    </xf>
    <xf numFmtId="0" fontId="42" fillId="35" borderId="1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41" fillId="36" borderId="10" xfId="0" applyFont="1" applyFill="1" applyBorder="1" applyAlignment="1">
      <alignment horizontal="right" vertical="top" wrapText="1"/>
    </xf>
    <xf numFmtId="0" fontId="41" fillId="36" borderId="10" xfId="0" applyFont="1" applyFill="1" applyBorder="1" applyAlignment="1">
      <alignment horizontal="center" vertical="top" wrapText="1"/>
    </xf>
    <xf numFmtId="10" fontId="42" fillId="34" borderId="10" xfId="0" applyNumberFormat="1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42" fillId="36" borderId="10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2" fontId="42" fillId="35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0" fontId="44" fillId="36" borderId="11" xfId="0" applyFont="1" applyFill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46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2" fontId="42" fillId="35" borderId="10" xfId="0" applyNumberFormat="1" applyFont="1" applyFill="1" applyBorder="1" applyAlignment="1">
      <alignment horizontal="center" vertical="center" wrapText="1"/>
    </xf>
    <xf numFmtId="2" fontId="42" fillId="34" borderId="17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9" fontId="42" fillId="33" borderId="10" xfId="0" applyNumberFormat="1" applyFont="1" applyFill="1" applyBorder="1" applyAlignment="1">
      <alignment horizontal="center" wrapText="1"/>
    </xf>
    <xf numFmtId="0" fontId="41" fillId="0" borderId="10" xfId="0" applyFont="1" applyBorder="1" applyAlignment="1">
      <alignment vertical="center" wrapText="1"/>
    </xf>
    <xf numFmtId="0" fontId="41" fillId="0" borderId="18" xfId="0" applyFont="1" applyBorder="1" applyAlignment="1">
      <alignment horizontal="center" vertical="center" wrapText="1"/>
    </xf>
    <xf numFmtId="2" fontId="42" fillId="36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19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20" xfId="0" applyFont="1" applyBorder="1" applyAlignment="1">
      <alignment horizontal="left" vertical="top" wrapText="1"/>
    </xf>
    <xf numFmtId="0" fontId="42" fillId="0" borderId="17" xfId="0" applyFont="1" applyBorder="1" applyAlignment="1">
      <alignment horizontal="left" vertical="top" wrapText="1"/>
    </xf>
    <xf numFmtId="0" fontId="42" fillId="34" borderId="19" xfId="0" applyFont="1" applyFill="1" applyBorder="1" applyAlignment="1">
      <alignment horizontal="left" vertical="center" wrapText="1"/>
    </xf>
    <xf numFmtId="0" fontId="42" fillId="34" borderId="13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/>
    </xf>
    <xf numFmtId="9" fontId="42" fillId="34" borderId="19" xfId="0" applyNumberFormat="1" applyFont="1" applyFill="1" applyBorder="1" applyAlignment="1">
      <alignment horizontal="center" vertical="center" wrapText="1"/>
    </xf>
    <xf numFmtId="9" fontId="42" fillId="34" borderId="13" xfId="0" applyNumberFormat="1" applyFont="1" applyFill="1" applyBorder="1" applyAlignment="1">
      <alignment horizontal="center" vertical="center" wrapText="1"/>
    </xf>
    <xf numFmtId="9" fontId="42" fillId="34" borderId="12" xfId="0" applyNumberFormat="1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9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2" fontId="42" fillId="34" borderId="19" xfId="0" applyNumberFormat="1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4" fillId="36" borderId="19" xfId="0" applyFont="1" applyFill="1" applyBorder="1" applyAlignment="1">
      <alignment horizontal="left" vertical="center" wrapText="1"/>
    </xf>
    <xf numFmtId="0" fontId="44" fillId="36" borderId="12" xfId="0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 vertical="center" wrapText="1"/>
    </xf>
    <xf numFmtId="2" fontId="42" fillId="36" borderId="19" xfId="0" applyNumberFormat="1" applyFont="1" applyFill="1" applyBorder="1" applyAlignment="1">
      <alignment horizontal="center" vertical="center" wrapText="1"/>
    </xf>
    <xf numFmtId="2" fontId="42" fillId="36" borderId="12" xfId="0" applyNumberFormat="1" applyFont="1" applyFill="1" applyBorder="1" applyAlignment="1">
      <alignment horizontal="center" vertical="center" wrapText="1"/>
    </xf>
    <xf numFmtId="0" fontId="41" fillId="36" borderId="10" xfId="0" applyFont="1" applyFill="1" applyBorder="1" applyAlignment="1">
      <alignment horizontal="right" vertical="top" wrapText="1"/>
    </xf>
    <xf numFmtId="0" fontId="41" fillId="36" borderId="10" xfId="0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view="pageBreakPreview" zoomScaleSheetLayoutView="100" zoomScalePageLayoutView="0" workbookViewId="0" topLeftCell="A53">
      <selection activeCell="G64" sqref="G64"/>
    </sheetView>
  </sheetViews>
  <sheetFormatPr defaultColWidth="9.140625" defaultRowHeight="15"/>
  <cols>
    <col min="1" max="1" width="5.140625" style="9" customWidth="1"/>
    <col min="2" max="2" width="46.28125" style="0" customWidth="1"/>
    <col min="3" max="3" width="8.8515625" style="0" customWidth="1"/>
    <col min="4" max="5" width="11.140625" style="0" customWidth="1"/>
    <col min="6" max="6" width="13.140625" style="0" customWidth="1"/>
    <col min="7" max="7" width="18.8515625" style="0" customWidth="1"/>
  </cols>
  <sheetData>
    <row r="1" spans="6:7" ht="15">
      <c r="F1" s="92" t="s">
        <v>36</v>
      </c>
      <c r="G1" s="92"/>
    </row>
    <row r="2" spans="6:7" ht="15">
      <c r="F2" s="92" t="s">
        <v>33</v>
      </c>
      <c r="G2" s="92"/>
    </row>
    <row r="3" spans="6:7" ht="15">
      <c r="F3" s="92" t="s">
        <v>35</v>
      </c>
      <c r="G3" s="92"/>
    </row>
    <row r="4" spans="6:7" ht="15">
      <c r="F4" s="92" t="s">
        <v>67</v>
      </c>
      <c r="G4" s="92"/>
    </row>
    <row r="5" ht="12.75" customHeight="1">
      <c r="A5" s="10"/>
    </row>
    <row r="6" ht="1.5" customHeight="1" hidden="1">
      <c r="A6" s="11"/>
    </row>
    <row r="7" ht="5.25" customHeight="1" hidden="1">
      <c r="A7" s="11"/>
    </row>
    <row r="8" spans="1:7" ht="15">
      <c r="A8" s="76" t="s">
        <v>57</v>
      </c>
      <c r="B8" s="76"/>
      <c r="C8" s="76"/>
      <c r="D8" s="76"/>
      <c r="E8" s="76"/>
      <c r="F8" s="76"/>
      <c r="G8" s="76"/>
    </row>
    <row r="9" ht="15" hidden="1">
      <c r="A9" s="11"/>
    </row>
    <row r="10" spans="1:7" ht="15">
      <c r="A10" s="76" t="s">
        <v>55</v>
      </c>
      <c r="B10" s="76"/>
      <c r="C10" s="76"/>
      <c r="D10" s="76"/>
      <c r="E10" s="76"/>
      <c r="F10" s="76"/>
      <c r="G10" s="76"/>
    </row>
    <row r="11" spans="1:7" ht="15">
      <c r="A11" s="76" t="s">
        <v>56</v>
      </c>
      <c r="B11" s="76"/>
      <c r="C11" s="76"/>
      <c r="D11" s="76"/>
      <c r="E11" s="76"/>
      <c r="F11" s="76"/>
      <c r="G11" s="76"/>
    </row>
    <row r="12" ht="15">
      <c r="A12" s="11"/>
    </row>
    <row r="13" spans="1:7" ht="29.25" customHeight="1">
      <c r="A13" s="93" t="s">
        <v>0</v>
      </c>
      <c r="B13" s="99" t="s">
        <v>1</v>
      </c>
      <c r="C13" s="99" t="s">
        <v>2</v>
      </c>
      <c r="D13" s="71" t="s">
        <v>3</v>
      </c>
      <c r="E13" s="71" t="s">
        <v>37</v>
      </c>
      <c r="F13" s="99" t="s">
        <v>34</v>
      </c>
      <c r="G13" s="99" t="s">
        <v>4</v>
      </c>
    </row>
    <row r="14" spans="1:7" ht="15">
      <c r="A14" s="95"/>
      <c r="B14" s="99"/>
      <c r="C14" s="99"/>
      <c r="D14" s="68" t="s">
        <v>54</v>
      </c>
      <c r="E14" s="68" t="s">
        <v>54</v>
      </c>
      <c r="F14" s="99"/>
      <c r="G14" s="99"/>
    </row>
    <row r="15" spans="1:7" s="25" customFormat="1" ht="1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</row>
    <row r="16" spans="1:7" ht="15.75" customHeight="1">
      <c r="A16" s="3"/>
      <c r="B16" s="80" t="s">
        <v>5</v>
      </c>
      <c r="C16" s="81"/>
      <c r="D16" s="81"/>
      <c r="E16" s="81"/>
      <c r="F16" s="81"/>
      <c r="G16" s="82"/>
    </row>
    <row r="17" spans="1:7" ht="14.25" customHeight="1">
      <c r="A17" s="47">
        <v>1</v>
      </c>
      <c r="B17" s="80" t="s">
        <v>6</v>
      </c>
      <c r="C17" s="81"/>
      <c r="D17" s="81"/>
      <c r="E17" s="81"/>
      <c r="F17" s="81"/>
      <c r="G17" s="82"/>
    </row>
    <row r="18" spans="1:7" ht="27.75" customHeight="1">
      <c r="A18" s="36" t="s">
        <v>7</v>
      </c>
      <c r="B18" s="40" t="s">
        <v>58</v>
      </c>
      <c r="C18" s="36" t="s">
        <v>8</v>
      </c>
      <c r="D18" s="36">
        <v>0.6</v>
      </c>
      <c r="E18" s="65">
        <v>3342</v>
      </c>
      <c r="F18" s="36" t="s">
        <v>9</v>
      </c>
      <c r="G18" s="56" t="s">
        <v>10</v>
      </c>
    </row>
    <row r="19" spans="1:7" ht="15">
      <c r="A19" s="18"/>
      <c r="B19" s="19" t="s">
        <v>11</v>
      </c>
      <c r="C19" s="20" t="s">
        <v>8</v>
      </c>
      <c r="D19" s="21">
        <f>SUM(D18)</f>
        <v>0.6</v>
      </c>
      <c r="E19" s="35">
        <f>E18</f>
        <v>3342</v>
      </c>
      <c r="F19" s="20"/>
      <c r="G19" s="20"/>
    </row>
    <row r="20" spans="1:7" ht="15" customHeight="1">
      <c r="A20" s="46">
        <v>2</v>
      </c>
      <c r="B20" s="80" t="s">
        <v>12</v>
      </c>
      <c r="C20" s="81"/>
      <c r="D20" s="81"/>
      <c r="E20" s="81"/>
      <c r="F20" s="81"/>
      <c r="G20" s="82"/>
    </row>
    <row r="21" spans="1:7" ht="27.75" customHeight="1">
      <c r="A21" s="36" t="s">
        <v>13</v>
      </c>
      <c r="B21" s="40" t="s">
        <v>59</v>
      </c>
      <c r="C21" s="36" t="s">
        <v>8</v>
      </c>
      <c r="D21" s="36">
        <v>0.1</v>
      </c>
      <c r="E21" s="65">
        <v>273.5</v>
      </c>
      <c r="F21" s="36" t="s">
        <v>9</v>
      </c>
      <c r="G21" s="56" t="s">
        <v>10</v>
      </c>
    </row>
    <row r="22" spans="1:7" ht="15">
      <c r="A22" s="38"/>
      <c r="B22" s="38" t="s">
        <v>11</v>
      </c>
      <c r="C22" s="38" t="s">
        <v>8</v>
      </c>
      <c r="D22" s="38">
        <f>D21</f>
        <v>0.1</v>
      </c>
      <c r="E22" s="66">
        <f>E21</f>
        <v>273.5</v>
      </c>
      <c r="F22" s="39"/>
      <c r="G22" s="39"/>
    </row>
    <row r="23" spans="1:7" ht="17.25" customHeight="1">
      <c r="A23" s="46">
        <v>3</v>
      </c>
      <c r="B23" s="80" t="s">
        <v>14</v>
      </c>
      <c r="C23" s="81"/>
      <c r="D23" s="81"/>
      <c r="E23" s="81"/>
      <c r="F23" s="81"/>
      <c r="G23" s="82"/>
    </row>
    <row r="24" spans="1:7" ht="15" customHeight="1">
      <c r="A24" s="93" t="s">
        <v>15</v>
      </c>
      <c r="B24" s="77" t="s">
        <v>60</v>
      </c>
      <c r="C24" s="93" t="s">
        <v>8</v>
      </c>
      <c r="D24" s="93">
        <f>0.12+0.49+0.09+0.11+0.2</f>
        <v>1.01</v>
      </c>
      <c r="E24" s="93">
        <f>344.42+774.96+272.21+394.65+484.47</f>
        <v>2270.71</v>
      </c>
      <c r="F24" s="93" t="s">
        <v>16</v>
      </c>
      <c r="G24" s="96" t="s">
        <v>10</v>
      </c>
    </row>
    <row r="25" spans="1:7" ht="12" customHeight="1">
      <c r="A25" s="94"/>
      <c r="B25" s="78"/>
      <c r="C25" s="94"/>
      <c r="D25" s="94"/>
      <c r="E25" s="94"/>
      <c r="F25" s="94"/>
      <c r="G25" s="97"/>
    </row>
    <row r="26" spans="1:7" ht="15.75" customHeight="1" hidden="1">
      <c r="A26" s="94"/>
      <c r="B26" s="78"/>
      <c r="C26" s="94"/>
      <c r="D26" s="94"/>
      <c r="E26" s="41"/>
      <c r="F26" s="94"/>
      <c r="G26" s="97"/>
    </row>
    <row r="27" spans="1:7" ht="12.75" customHeight="1" hidden="1">
      <c r="A27" s="94"/>
      <c r="B27" s="78"/>
      <c r="C27" s="94"/>
      <c r="D27" s="94"/>
      <c r="E27" s="41"/>
      <c r="F27" s="94"/>
      <c r="G27" s="97"/>
    </row>
    <row r="28" spans="1:7" ht="12.75" customHeight="1" hidden="1">
      <c r="A28" s="95"/>
      <c r="B28" s="79"/>
      <c r="C28" s="95"/>
      <c r="D28" s="95"/>
      <c r="E28" s="37"/>
      <c r="F28" s="95"/>
      <c r="G28" s="98"/>
    </row>
    <row r="29" spans="1:7" ht="15">
      <c r="A29" s="19"/>
      <c r="B29" s="19" t="s">
        <v>11</v>
      </c>
      <c r="C29" s="21" t="s">
        <v>8</v>
      </c>
      <c r="D29" s="22">
        <f>SUM(D24)</f>
        <v>1.01</v>
      </c>
      <c r="E29" s="22">
        <f>E24</f>
        <v>2270.71</v>
      </c>
      <c r="F29" s="21"/>
      <c r="G29" s="21"/>
    </row>
    <row r="30" spans="1:7" ht="15">
      <c r="A30" s="47">
        <v>4</v>
      </c>
      <c r="B30" s="80" t="s">
        <v>17</v>
      </c>
      <c r="C30" s="81"/>
      <c r="D30" s="81"/>
      <c r="E30" s="81"/>
      <c r="F30" s="81"/>
      <c r="G30" s="82"/>
    </row>
    <row r="31" spans="1:7" ht="11.25" customHeight="1">
      <c r="A31" s="110" t="s">
        <v>44</v>
      </c>
      <c r="B31" s="111" t="s">
        <v>61</v>
      </c>
      <c r="C31" s="93" t="s">
        <v>8</v>
      </c>
      <c r="D31" s="99">
        <v>0.2</v>
      </c>
      <c r="E31" s="93">
        <v>525.91</v>
      </c>
      <c r="F31" s="99" t="s">
        <v>18</v>
      </c>
      <c r="G31" s="96" t="s">
        <v>10</v>
      </c>
    </row>
    <row r="32" spans="1:7" ht="12.75" customHeight="1">
      <c r="A32" s="110"/>
      <c r="B32" s="111"/>
      <c r="C32" s="94"/>
      <c r="D32" s="99"/>
      <c r="E32" s="94"/>
      <c r="F32" s="99"/>
      <c r="G32" s="97"/>
    </row>
    <row r="33" spans="1:7" ht="9.75" customHeight="1" hidden="1">
      <c r="A33" s="110"/>
      <c r="B33" s="111"/>
      <c r="C33" s="95"/>
      <c r="D33" s="99"/>
      <c r="E33" s="95"/>
      <c r="F33" s="99"/>
      <c r="G33" s="98"/>
    </row>
    <row r="34" spans="1:7" ht="14.25" customHeight="1">
      <c r="A34" s="39"/>
      <c r="B34" s="19" t="s">
        <v>11</v>
      </c>
      <c r="C34" s="21" t="s">
        <v>8</v>
      </c>
      <c r="D34" s="22">
        <f>SUM(D31)</f>
        <v>0.2</v>
      </c>
      <c r="E34" s="22">
        <f>E31</f>
        <v>525.91</v>
      </c>
      <c r="F34" s="21"/>
      <c r="G34" s="23"/>
    </row>
    <row r="35" spans="1:7" ht="15" customHeight="1">
      <c r="A35" s="47">
        <v>5</v>
      </c>
      <c r="B35" s="80" t="s">
        <v>19</v>
      </c>
      <c r="C35" s="81"/>
      <c r="D35" s="81"/>
      <c r="E35" s="81"/>
      <c r="F35" s="81"/>
      <c r="G35" s="82"/>
    </row>
    <row r="36" spans="1:7" ht="14.25" customHeight="1">
      <c r="A36" s="13" t="s">
        <v>20</v>
      </c>
      <c r="B36" s="34" t="s">
        <v>19</v>
      </c>
      <c r="C36" s="4" t="s">
        <v>21</v>
      </c>
      <c r="D36" s="4">
        <v>10</v>
      </c>
      <c r="E36" s="33">
        <v>6682.5</v>
      </c>
      <c r="F36" s="4" t="s">
        <v>22</v>
      </c>
      <c r="G36" s="96" t="s">
        <v>10</v>
      </c>
    </row>
    <row r="37" spans="1:7" ht="15" customHeight="1">
      <c r="A37" s="13" t="s">
        <v>23</v>
      </c>
      <c r="B37" s="34" t="s">
        <v>66</v>
      </c>
      <c r="C37" s="4" t="s">
        <v>21</v>
      </c>
      <c r="D37" s="4">
        <v>10</v>
      </c>
      <c r="E37" s="73">
        <v>1133.7</v>
      </c>
      <c r="F37" s="4" t="s">
        <v>24</v>
      </c>
      <c r="G37" s="98"/>
    </row>
    <row r="38" spans="1:7" ht="15">
      <c r="A38" s="18"/>
      <c r="B38" s="19" t="s">
        <v>11</v>
      </c>
      <c r="C38" s="20"/>
      <c r="D38" s="21">
        <f>D36+D37</f>
        <v>20</v>
      </c>
      <c r="E38" s="21">
        <f>E36+E37</f>
        <v>7816.2</v>
      </c>
      <c r="F38" s="20"/>
      <c r="G38" s="20"/>
    </row>
    <row r="39" spans="1:7" ht="15.75" customHeight="1">
      <c r="A39" s="108"/>
      <c r="B39" s="103" t="s">
        <v>39</v>
      </c>
      <c r="C39" s="105"/>
      <c r="D39" s="106"/>
      <c r="E39" s="106">
        <f>E19+E22+E29+E34+E38</f>
        <v>14228.32</v>
      </c>
      <c r="F39" s="109"/>
      <c r="G39" s="109"/>
    </row>
    <row r="40" spans="1:7" ht="12" customHeight="1">
      <c r="A40" s="108"/>
      <c r="B40" s="104"/>
      <c r="C40" s="105"/>
      <c r="D40" s="107"/>
      <c r="E40" s="107"/>
      <c r="F40" s="109"/>
      <c r="G40" s="109"/>
    </row>
    <row r="41" spans="1:7" ht="15" customHeight="1">
      <c r="A41" s="12"/>
      <c r="B41" s="80" t="s">
        <v>53</v>
      </c>
      <c r="C41" s="81"/>
      <c r="D41" s="81"/>
      <c r="E41" s="81"/>
      <c r="F41" s="81"/>
      <c r="G41" s="82"/>
    </row>
    <row r="42" spans="1:7" ht="30.75" customHeight="1">
      <c r="A42" s="36" t="s">
        <v>7</v>
      </c>
      <c r="B42" s="40" t="s">
        <v>38</v>
      </c>
      <c r="C42" s="36" t="s">
        <v>21</v>
      </c>
      <c r="D42" s="36">
        <v>10</v>
      </c>
      <c r="E42" s="74">
        <v>2869.55</v>
      </c>
      <c r="F42" s="36" t="s">
        <v>26</v>
      </c>
      <c r="G42" s="56" t="s">
        <v>10</v>
      </c>
    </row>
    <row r="43" spans="1:7" ht="30" customHeight="1">
      <c r="A43" s="26"/>
      <c r="B43" s="42" t="s">
        <v>27</v>
      </c>
      <c r="C43" s="30"/>
      <c r="D43" s="30"/>
      <c r="E43" s="72">
        <f>E42</f>
        <v>2869.55</v>
      </c>
      <c r="F43" s="27"/>
      <c r="G43" s="27"/>
    </row>
    <row r="44" spans="1:7" ht="15" customHeight="1">
      <c r="A44" s="102"/>
      <c r="B44" s="83" t="s">
        <v>52</v>
      </c>
      <c r="C44" s="85" t="s">
        <v>8</v>
      </c>
      <c r="D44" s="85">
        <f>D19+D22+D29+D34</f>
        <v>1.91</v>
      </c>
      <c r="E44" s="100">
        <f>E39+E43</f>
        <v>17097.87</v>
      </c>
      <c r="F44" s="89"/>
      <c r="G44" s="86"/>
    </row>
    <row r="45" spans="1:7" ht="31.5" customHeight="1">
      <c r="A45" s="102"/>
      <c r="B45" s="84"/>
      <c r="C45" s="85"/>
      <c r="D45" s="85"/>
      <c r="E45" s="101"/>
      <c r="F45" s="90"/>
      <c r="G45" s="87"/>
    </row>
    <row r="46" spans="1:7" ht="14.25" customHeight="1" hidden="1">
      <c r="A46" s="102"/>
      <c r="B46" s="43"/>
      <c r="C46" s="44"/>
      <c r="D46" s="45"/>
      <c r="E46" s="45"/>
      <c r="F46" s="91"/>
      <c r="G46" s="88"/>
    </row>
    <row r="47" spans="1:7" ht="16.5" customHeight="1">
      <c r="A47" s="3"/>
      <c r="B47" s="80" t="s">
        <v>28</v>
      </c>
      <c r="C47" s="81"/>
      <c r="D47" s="81"/>
      <c r="E47" s="81"/>
      <c r="F47" s="81"/>
      <c r="G47" s="82"/>
    </row>
    <row r="48" spans="1:7" ht="14.25" customHeight="1">
      <c r="A48" s="47">
        <v>1</v>
      </c>
      <c r="B48" s="80" t="s">
        <v>29</v>
      </c>
      <c r="C48" s="81"/>
      <c r="D48" s="81"/>
      <c r="E48" s="81"/>
      <c r="F48" s="81"/>
      <c r="G48" s="82"/>
    </row>
    <row r="49" spans="1:7" ht="31.5" customHeight="1">
      <c r="A49" s="49" t="s">
        <v>41</v>
      </c>
      <c r="B49" s="32" t="s">
        <v>68</v>
      </c>
      <c r="C49" s="33" t="s">
        <v>21</v>
      </c>
      <c r="D49" s="29">
        <v>3</v>
      </c>
      <c r="E49" s="17">
        <v>4500</v>
      </c>
      <c r="F49" s="29" t="s">
        <v>26</v>
      </c>
      <c r="G49" s="56" t="s">
        <v>10</v>
      </c>
    </row>
    <row r="50" spans="1:7" ht="31.5" customHeight="1">
      <c r="A50" s="49" t="s">
        <v>42</v>
      </c>
      <c r="B50" s="70" t="s">
        <v>65</v>
      </c>
      <c r="C50" s="36" t="s">
        <v>30</v>
      </c>
      <c r="D50" s="36">
        <v>12</v>
      </c>
      <c r="E50" s="65">
        <v>3300</v>
      </c>
      <c r="F50" s="36" t="s">
        <v>26</v>
      </c>
      <c r="G50" s="36" t="s">
        <v>25</v>
      </c>
    </row>
    <row r="51" spans="1:7" ht="15">
      <c r="A51" s="24"/>
      <c r="B51" s="19" t="s">
        <v>11</v>
      </c>
      <c r="C51" s="21"/>
      <c r="D51" s="21">
        <f>D49+D50</f>
        <v>15</v>
      </c>
      <c r="E51" s="35">
        <f>E49+E50</f>
        <v>7800</v>
      </c>
      <c r="F51" s="21"/>
      <c r="G51" s="21"/>
    </row>
    <row r="52" spans="1:7" ht="15">
      <c r="A52" s="47">
        <v>2</v>
      </c>
      <c r="B52" s="80" t="s">
        <v>47</v>
      </c>
      <c r="C52" s="81"/>
      <c r="D52" s="81"/>
      <c r="E52" s="81"/>
      <c r="F52" s="81"/>
      <c r="G52" s="82"/>
    </row>
    <row r="53" spans="1:7" ht="15">
      <c r="A53" s="48" t="s">
        <v>43</v>
      </c>
      <c r="B53" s="1" t="s">
        <v>64</v>
      </c>
      <c r="C53" s="33" t="s">
        <v>8</v>
      </c>
      <c r="D53" s="33">
        <f>1.3+0.4</f>
        <v>1.7000000000000002</v>
      </c>
      <c r="E53" s="75">
        <f>2340+840</f>
        <v>3180</v>
      </c>
      <c r="F53" s="33" t="s">
        <v>26</v>
      </c>
      <c r="G53" s="2" t="s">
        <v>25</v>
      </c>
    </row>
    <row r="54" spans="1:7" ht="15">
      <c r="A54" s="21"/>
      <c r="B54" s="19" t="s">
        <v>11</v>
      </c>
      <c r="C54" s="21" t="s">
        <v>8</v>
      </c>
      <c r="D54" s="21">
        <f>SUM(D53)</f>
        <v>1.7000000000000002</v>
      </c>
      <c r="E54" s="35">
        <f>E53</f>
        <v>3180</v>
      </c>
      <c r="F54" s="21"/>
      <c r="G54" s="21"/>
    </row>
    <row r="55" spans="1:7" ht="15">
      <c r="A55" s="46">
        <v>3</v>
      </c>
      <c r="B55" s="80" t="s">
        <v>31</v>
      </c>
      <c r="C55" s="81"/>
      <c r="D55" s="81"/>
      <c r="E55" s="81"/>
      <c r="F55" s="81"/>
      <c r="G55" s="82"/>
    </row>
    <row r="56" spans="1:7" ht="15">
      <c r="A56" s="48" t="s">
        <v>45</v>
      </c>
      <c r="B56" s="1" t="s">
        <v>63</v>
      </c>
      <c r="C56" s="4" t="s">
        <v>8</v>
      </c>
      <c r="D56" s="4">
        <v>0.99</v>
      </c>
      <c r="E56" s="75">
        <v>1930</v>
      </c>
      <c r="F56" s="4" t="s">
        <v>26</v>
      </c>
      <c r="G56" s="2" t="s">
        <v>25</v>
      </c>
    </row>
    <row r="57" spans="1:7" ht="15">
      <c r="A57" s="19"/>
      <c r="B57" s="19" t="s">
        <v>11</v>
      </c>
      <c r="C57" s="21" t="s">
        <v>8</v>
      </c>
      <c r="D57" s="21">
        <f>SUM(D56)</f>
        <v>0.99</v>
      </c>
      <c r="E57" s="35">
        <f>E56</f>
        <v>1930</v>
      </c>
      <c r="F57" s="21"/>
      <c r="G57" s="21"/>
    </row>
    <row r="58" spans="1:7" ht="15">
      <c r="A58" s="46">
        <v>4</v>
      </c>
      <c r="B58" s="80" t="s">
        <v>46</v>
      </c>
      <c r="C58" s="81"/>
      <c r="D58" s="81"/>
      <c r="E58" s="81"/>
      <c r="F58" s="81"/>
      <c r="G58" s="82"/>
    </row>
    <row r="59" spans="1:7" ht="15">
      <c r="A59" s="49" t="s">
        <v>44</v>
      </c>
      <c r="B59" s="1" t="s">
        <v>62</v>
      </c>
      <c r="C59" s="33" t="s">
        <v>8</v>
      </c>
      <c r="D59" s="33">
        <v>0.9</v>
      </c>
      <c r="E59" s="75">
        <v>1640</v>
      </c>
      <c r="F59" s="33" t="s">
        <v>26</v>
      </c>
      <c r="G59" s="2" t="s">
        <v>25</v>
      </c>
    </row>
    <row r="60" spans="1:7" ht="15">
      <c r="A60" s="19"/>
      <c r="B60" s="19" t="s">
        <v>11</v>
      </c>
      <c r="C60" s="21" t="s">
        <v>8</v>
      </c>
      <c r="D60" s="21">
        <f>SUM(D59)</f>
        <v>0.9</v>
      </c>
      <c r="E60" s="35">
        <f>E59</f>
        <v>1640</v>
      </c>
      <c r="F60" s="21"/>
      <c r="G60" s="21"/>
    </row>
    <row r="61" spans="1:7" ht="31.5" customHeight="1">
      <c r="A61" s="7"/>
      <c r="B61" s="31" t="s">
        <v>40</v>
      </c>
      <c r="C61" s="63" t="s">
        <v>8</v>
      </c>
      <c r="D61" s="50">
        <f>D54+D57+D60</f>
        <v>3.5900000000000003</v>
      </c>
      <c r="E61" s="67">
        <f>E51+E54+E57+E60</f>
        <v>14550</v>
      </c>
      <c r="F61" s="8"/>
      <c r="G61" s="28"/>
    </row>
    <row r="62" spans="1:7" ht="30.75" customHeight="1">
      <c r="A62" s="5"/>
      <c r="B62" s="57" t="s">
        <v>51</v>
      </c>
      <c r="C62" s="64" t="s">
        <v>8</v>
      </c>
      <c r="D62" s="64">
        <f>D44+D61</f>
        <v>5.5</v>
      </c>
      <c r="E62" s="112">
        <f>E44+E61</f>
        <v>31647.87</v>
      </c>
      <c r="F62" s="6"/>
      <c r="G62" s="69"/>
    </row>
    <row r="63" ht="15">
      <c r="A63" s="14"/>
    </row>
    <row r="64" spans="1:9" ht="15">
      <c r="A64" s="15" t="s">
        <v>32</v>
      </c>
      <c r="B64" s="60" t="s">
        <v>48</v>
      </c>
      <c r="C64" s="51"/>
      <c r="D64" s="51"/>
      <c r="E64" s="51"/>
      <c r="F64" s="51"/>
      <c r="G64" s="51"/>
      <c r="H64" s="51"/>
      <c r="I64" s="51"/>
    </row>
    <row r="65" spans="1:8" ht="15">
      <c r="A65" s="14"/>
      <c r="B65" s="60" t="s">
        <v>49</v>
      </c>
      <c r="C65" s="51"/>
      <c r="D65" s="51"/>
      <c r="E65" s="58" t="s">
        <v>50</v>
      </c>
      <c r="F65" s="51"/>
      <c r="H65" s="53"/>
    </row>
    <row r="66" spans="1:8" ht="15">
      <c r="A66" s="14"/>
      <c r="B66" s="61"/>
      <c r="C66" s="51"/>
      <c r="D66" s="54"/>
      <c r="E66" s="59"/>
      <c r="F66" s="51"/>
      <c r="H66" s="55"/>
    </row>
    <row r="67" spans="1:8" ht="15">
      <c r="A67" s="14"/>
      <c r="B67" s="62" t="s">
        <v>69</v>
      </c>
      <c r="C67" s="52"/>
      <c r="D67" s="52"/>
      <c r="E67" s="52" t="s">
        <v>70</v>
      </c>
      <c r="F67" s="52"/>
      <c r="H67" s="52"/>
    </row>
    <row r="68" spans="1:8" ht="15">
      <c r="A68" s="14"/>
      <c r="B68" s="62"/>
      <c r="C68" s="52"/>
      <c r="D68" s="52"/>
      <c r="E68" s="52"/>
      <c r="F68" s="52"/>
      <c r="G68" s="52"/>
      <c r="H68" s="52"/>
    </row>
    <row r="69" ht="15">
      <c r="A69" s="14"/>
    </row>
    <row r="70" ht="15.75">
      <c r="A70" s="16"/>
    </row>
  </sheetData>
  <sheetProtection/>
  <mergeCells count="53">
    <mergeCell ref="A8:G8"/>
    <mergeCell ref="A39:A40"/>
    <mergeCell ref="F39:F40"/>
    <mergeCell ref="G39:G40"/>
    <mergeCell ref="A31:A33"/>
    <mergeCell ref="B31:B33"/>
    <mergeCell ref="G13:G14"/>
    <mergeCell ref="F13:F14"/>
    <mergeCell ref="A24:A28"/>
    <mergeCell ref="C24:C28"/>
    <mergeCell ref="E24:E25"/>
    <mergeCell ref="A13:A14"/>
    <mergeCell ref="B13:B14"/>
    <mergeCell ref="C13:C14"/>
    <mergeCell ref="B39:B40"/>
    <mergeCell ref="C39:C40"/>
    <mergeCell ref="D39:D40"/>
    <mergeCell ref="E31:E33"/>
    <mergeCell ref="E39:E40"/>
    <mergeCell ref="A44:A46"/>
    <mergeCell ref="B35:G35"/>
    <mergeCell ref="C31:C33"/>
    <mergeCell ref="B47:G47"/>
    <mergeCell ref="B55:G55"/>
    <mergeCell ref="B41:G41"/>
    <mergeCell ref="G31:G33"/>
    <mergeCell ref="B58:G58"/>
    <mergeCell ref="B52:G52"/>
    <mergeCell ref="D31:D33"/>
    <mergeCell ref="F31:F33"/>
    <mergeCell ref="E44:E45"/>
    <mergeCell ref="G36:G37"/>
    <mergeCell ref="B48:G48"/>
    <mergeCell ref="F1:G1"/>
    <mergeCell ref="F2:G2"/>
    <mergeCell ref="F3:G3"/>
    <mergeCell ref="F4:G4"/>
    <mergeCell ref="F24:F28"/>
    <mergeCell ref="G24:G28"/>
    <mergeCell ref="B17:G17"/>
    <mergeCell ref="B20:G20"/>
    <mergeCell ref="B23:G23"/>
    <mergeCell ref="D24:D28"/>
    <mergeCell ref="A10:G10"/>
    <mergeCell ref="A11:G11"/>
    <mergeCell ref="B24:B28"/>
    <mergeCell ref="B16:G16"/>
    <mergeCell ref="B44:B45"/>
    <mergeCell ref="C44:C45"/>
    <mergeCell ref="D44:D45"/>
    <mergeCell ref="G44:G46"/>
    <mergeCell ref="B30:G30"/>
    <mergeCell ref="F44:F46"/>
  </mergeCells>
  <printOptions/>
  <pageMargins left="0.8267716535433072" right="0.3937007874015748" top="0.35433070866141736" bottom="0" header="0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АЭС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pto12</dc:creator>
  <cp:keywords/>
  <dc:description/>
  <cp:lastModifiedBy>pto2</cp:lastModifiedBy>
  <cp:lastPrinted>2015-01-14T06:22:13Z</cp:lastPrinted>
  <dcterms:created xsi:type="dcterms:W3CDTF">2012-03-23T02:26:19Z</dcterms:created>
  <dcterms:modified xsi:type="dcterms:W3CDTF">2015-01-14T06:29:13Z</dcterms:modified>
  <cp:category/>
  <cp:version/>
  <cp:contentType/>
  <cp:contentStatus/>
</cp:coreProperties>
</file>